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VD DONJI ANDRIJEVCI\Desktop\Skupština 24.3.2018\"/>
    </mc:Choice>
  </mc:AlternateContent>
  <bookViews>
    <workbookView xWindow="0" yWindow="0" windowWidth="21570" windowHeight="8145"/>
  </bookViews>
  <sheets>
    <sheet name="Financ. plan za 2018." sheetId="1" r:id="rId1"/>
    <sheet name="Plan zaduženja i otplate" sheetId="3" r:id="rId2"/>
    <sheet name="Obrazloženje financ. plana" sheetId="4" r:id="rId3"/>
  </sheets>
  <calcPr calcId="152511"/>
</workbook>
</file>

<file path=xl/calcChain.xml><?xml version="1.0" encoding="utf-8"?>
<calcChain xmlns="http://schemas.openxmlformats.org/spreadsheetml/2006/main">
  <c r="D3" i="1" l="1"/>
  <c r="E30" i="3" l="1"/>
  <c r="E29" i="3"/>
  <c r="E28" i="3"/>
  <c r="E27" i="3"/>
  <c r="E26" i="3"/>
  <c r="E25" i="3"/>
  <c r="E24" i="3"/>
  <c r="E23" i="3"/>
  <c r="E22" i="3"/>
  <c r="E21" i="3"/>
  <c r="E20" i="3"/>
  <c r="E19" i="3"/>
  <c r="D21" i="1" l="1"/>
  <c r="D20" i="1" s="1"/>
  <c r="D18" i="1"/>
  <c r="D16" i="1"/>
  <c r="D13" i="1"/>
  <c r="D12" i="1" s="1"/>
  <c r="D7" i="1"/>
  <c r="D10" i="1"/>
  <c r="D8" i="1"/>
  <c r="D4" i="1"/>
  <c r="D54" i="1"/>
  <c r="D55" i="1"/>
  <c r="D51" i="1"/>
  <c r="D49" i="1"/>
  <c r="D39" i="1"/>
  <c r="D34" i="1"/>
  <c r="D26" i="1"/>
  <c r="D48" i="1" l="1"/>
  <c r="D25" i="1"/>
  <c r="D2" i="1"/>
  <c r="D23" i="1" s="1"/>
  <c r="D31" i="3"/>
  <c r="C31" i="3"/>
  <c r="E31" i="3" s="1"/>
  <c r="D24" i="1" l="1"/>
  <c r="D60" i="1" s="1"/>
  <c r="D59" i="1"/>
  <c r="D61" i="1" l="1"/>
  <c r="D57" i="1"/>
</calcChain>
</file>

<file path=xl/comments1.xml><?xml version="1.0" encoding="utf-8"?>
<comments xmlns="http://schemas.openxmlformats.org/spreadsheetml/2006/main">
  <authors>
    <author>Milan Šulter</author>
  </authors>
  <commentList>
    <comment ref="C25" authorId="0" shapeId="0">
      <text>
        <r>
          <rPr>
            <sz val="8"/>
            <color indexed="81"/>
            <rFont val="Tahoma"/>
            <family val="2"/>
            <charset val="238"/>
          </rPr>
          <t>Skupina računa 42 – Materijalni rashodi, obuhvaća troškove korištenja usluga i dobara potrebnih za redovno funkcioniranje i obavljanje djelatnosti.</t>
        </r>
      </text>
    </comment>
    <comment ref="C28" authorId="0" shapeId="0">
      <text>
        <r>
          <rPr>
            <sz val="8"/>
            <color indexed="81"/>
            <rFont val="Tahoma"/>
            <family val="2"/>
            <charset val="238"/>
          </rPr>
          <t>Tekuće i investicijsko održavanje, podrazumijeva kontinuirane aktivnosti kojima se imovina održava ili vraća u funkcionalno stanje, kao što su: servisiranje uređaja i opreme, uređenje unutarnjih i vanjskih zidova, popravci i zamjena dotrajalih dijelova, periodični remonti postrojenja i opreme i slično.</t>
        </r>
      </text>
    </comment>
  </commentList>
</comments>
</file>

<file path=xl/sharedStrings.xml><?xml version="1.0" encoding="utf-8"?>
<sst xmlns="http://schemas.openxmlformats.org/spreadsheetml/2006/main" count="152" uniqueCount="122">
  <si>
    <t>Brojčana oznaka računa</t>
  </si>
  <si>
    <t>Naziv</t>
  </si>
  <si>
    <t>I. PRIHODI</t>
  </si>
  <si>
    <t>Prihodi od građana i kućanstava</t>
  </si>
  <si>
    <t>Ostali nespomenuti prihodi</t>
  </si>
  <si>
    <t>Prihodi po posebnim propisima iz proračuna</t>
  </si>
  <si>
    <t xml:space="preserve">Prihodi od zakupa i iznajmljivanja imovine </t>
  </si>
  <si>
    <t>Prihodi od donacija iz državnog proračuna</t>
  </si>
  <si>
    <t>Prihodi od donacija iz proračuna JLP(R)S</t>
  </si>
  <si>
    <t>Redni broj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</si>
  <si>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</si>
  <si>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</si>
  <si>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</si>
  <si>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</si>
  <si>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</si>
  <si>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</si>
  <si>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</si>
  <si>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</si>
  <si>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</si>
  <si>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Prihodi od trgovačkih društava i ostalih pravnih osoba</t>
  </si>
  <si>
    <t>Usluge telefona, pošte i prijevoza</t>
  </si>
  <si>
    <t>Usluge tekućeg i investicijskog održavanja</t>
  </si>
  <si>
    <t>Usluge promidžbe i informiranja</t>
  </si>
  <si>
    <t>Intelektualne i osobne usluge</t>
  </si>
  <si>
    <t>Uredski materijal i ostali materijalni rashodi</t>
  </si>
  <si>
    <t>Rashodi za usluge</t>
  </si>
  <si>
    <t>Materijalni rashodi</t>
  </si>
  <si>
    <t>Rashodi za materijal i energiju</t>
  </si>
  <si>
    <t>Materijal i sirovine</t>
  </si>
  <si>
    <t>10.</t>
  </si>
  <si>
    <t>Sitni inventar i auto gume</t>
  </si>
  <si>
    <t>Ostali nespomenuti materijalni rashodi</t>
  </si>
  <si>
    <t>Reprezentacija</t>
  </si>
  <si>
    <t>Kotizacije</t>
  </si>
  <si>
    <t>Ostali financijski rashodi</t>
  </si>
  <si>
    <t>Bankarske usluge i usluge platnog prometa</t>
  </si>
  <si>
    <t>Financijski rashodi</t>
  </si>
  <si>
    <t>Ostali rashodi</t>
  </si>
  <si>
    <t>Ostali nespomenuti rashodi</t>
  </si>
  <si>
    <t>Prihodi po posebnim propisima</t>
  </si>
  <si>
    <t>Prihodi od imovine</t>
  </si>
  <si>
    <t>Prihodi od financijske imovine</t>
  </si>
  <si>
    <t>Prihodi od nefinancijske imovine</t>
  </si>
  <si>
    <t>Prihodi od donacija</t>
  </si>
  <si>
    <t>Prihodi od donacija iz proračuna</t>
  </si>
  <si>
    <t>Ostali prihodi</t>
  </si>
  <si>
    <t>UKUPNO PRIHODI</t>
  </si>
  <si>
    <t>Prihodi po posebnim propisima iz ostalih izvora</t>
  </si>
  <si>
    <t>Izdaci za nabavku osobne i zaštitne opreme</t>
  </si>
  <si>
    <t>Knjigovodstvene usluge</t>
  </si>
  <si>
    <t>Izdaci za nabavku informatičke opreme</t>
  </si>
  <si>
    <t>Izdaci za osposobljavanja i usavršavanja</t>
  </si>
  <si>
    <t>11.</t>
  </si>
  <si>
    <t>12.</t>
  </si>
  <si>
    <t>13.</t>
  </si>
  <si>
    <t>14.</t>
  </si>
  <si>
    <t>15.</t>
  </si>
  <si>
    <t>16.</t>
  </si>
  <si>
    <t>18.</t>
  </si>
  <si>
    <t>19.</t>
  </si>
  <si>
    <t>20.</t>
  </si>
  <si>
    <t>17.</t>
  </si>
  <si>
    <t>21.</t>
  </si>
  <si>
    <t>Kamate na oročena sredstva i depozite po viđenju</t>
  </si>
  <si>
    <t>Komunalne usluge (opskrba vodom i odvoz smeća)</t>
  </si>
  <si>
    <t>Energija (el. energija, plin, motor. benzin i dizel gorivo)</t>
  </si>
  <si>
    <t>Zdravstvene usluge (liječnički pregledi vatrogasaca)</t>
  </si>
  <si>
    <t>Premije osiguranja (vozila, nezgoda, objekti)</t>
  </si>
  <si>
    <t>III. RASHODI</t>
  </si>
  <si>
    <t>Plan za 2017.        u kunama</t>
  </si>
  <si>
    <t>Kamate za primljene kredite i zajmove</t>
  </si>
  <si>
    <t>Kamate za prmljene kredite banaka</t>
  </si>
  <si>
    <t>Ostali nespomenuti financijski rashodi (glavnica kredita)</t>
  </si>
  <si>
    <t>22.</t>
  </si>
  <si>
    <t>Ukupno prihodi</t>
  </si>
  <si>
    <t>Ukupno rashodi</t>
  </si>
  <si>
    <t>Višak/manjak prihoda</t>
  </si>
  <si>
    <t>DOBROVOLJNO VATROGASNO DRUŠTVO DONJI ANDRIJEVCI</t>
  </si>
  <si>
    <t xml:space="preserve">Dospjeće </t>
  </si>
  <si>
    <t>Kamata</t>
  </si>
  <si>
    <t>Glavnica</t>
  </si>
  <si>
    <t>Kamata+glavnica</t>
  </si>
  <si>
    <t>Dobrovoljno vatrogasno društvo Donji Andrijevci u 2016. godini kreditno se zadužilo kod PBZ d.d.</t>
  </si>
  <si>
    <t>Napomena</t>
  </si>
  <si>
    <t>na 5 godina za opremanje namještajem novog vatrogasnog doma u Donjim Andrijevcima.</t>
  </si>
  <si>
    <t>UKUPNO</t>
  </si>
  <si>
    <t>UKUPNO RASHODI</t>
  </si>
  <si>
    <t>Kamatna stopa ………………….. 6.25 % godišnje</t>
  </si>
  <si>
    <t>Iznos kredita ……………………….146.590,20</t>
  </si>
  <si>
    <t>Valuta ………………………………...HRK</t>
  </si>
  <si>
    <t>Datum početka kredita………..18.10.2016</t>
  </si>
  <si>
    <t>Rok kredita………………………….60 mjeseci</t>
  </si>
  <si>
    <t>Učestalost dospjeća glavnice..mjesečno</t>
  </si>
  <si>
    <t>Učestalost dospjeća kamata...mjesečno</t>
  </si>
  <si>
    <t>OBRAZLOŽENJE</t>
  </si>
  <si>
    <t>PRIHODI:</t>
  </si>
  <si>
    <t>34 – PRIHODI OD IMOVINE – obuhvaćaju prihode u iznosu od 27.100,00 kn a odnose se na prihod od kamata na oročena sredstva i depozite po viđenju te prihode od zakupa zemljišta za antenski stup (TELE 2).</t>
  </si>
  <si>
    <t>RASHODI:</t>
  </si>
  <si>
    <t>46 – OSTALI RASHODI – obuhvaćaju ostale nespomenute rashode u iznosu od 1.000,00 kn.</t>
  </si>
  <si>
    <t>35 – PRIHODI OD DONACIJA – obuhvaćaju prihode u iznosu od 23.000,00 kn a odnose se na prihode iz državnog proračuna (Hrvatska vatrogasna zajednica, Državna uprava za zaštitu i spašavanje) i proračuna JLP(R)S te prihode od trgovačkih društava te građana i kućanstava.</t>
  </si>
  <si>
    <t>PLAN ZADUŽIVANJA I OTPLATA ZA 2018. GODINU</t>
  </si>
  <si>
    <t>Udruga se neće tijekom 2018. godine dodatno zaduživati niti davati kratkoročne zajmove.</t>
  </si>
  <si>
    <t>PLAN OTPLATE ZA 2018.</t>
  </si>
  <si>
    <t>31.01.2018.</t>
  </si>
  <si>
    <t>28.02.2018.</t>
  </si>
  <si>
    <t>31.03.2018.</t>
  </si>
  <si>
    <t>30.04.2018.</t>
  </si>
  <si>
    <t>31.05.2018.</t>
  </si>
  <si>
    <t>30.06.2018.</t>
  </si>
  <si>
    <t>31.07.2018.</t>
  </si>
  <si>
    <t>31.08.2018.</t>
  </si>
  <si>
    <t>30.09.2018.</t>
  </si>
  <si>
    <t>31.10.2018.</t>
  </si>
  <si>
    <t>30.11.2018.</t>
  </si>
  <si>
    <t>31.12.2018.</t>
  </si>
  <si>
    <t xml:space="preserve">Izdaci za opremanje vatrogasnog doma </t>
  </si>
  <si>
    <t>33 - PRIHODI PO POSEBNIM PROPISIMA – obuhvaćaju prihode u iznosu od 232.000,00 kn koji se DVD-u Donji Andrijevci uplaćuju temeljem članka 43., 45. i 46. Zakona o vatrogastvu („Narodne novine“, broj 106/99., 117/01., 36/02., 96/03., 139/04. – pročišćeni tekst, 174/04., 38/09. i 80/10.).</t>
  </si>
  <si>
    <t>36 – OSTALI PRIHODI – obuhvaćaju ostale nespomenute prihode u iznosu od 805,98 kn.</t>
  </si>
  <si>
    <t>FINANCIJSKOG PLANA ZA 2018. GODINU</t>
  </si>
  <si>
    <t>42 – MATERIJALNI RASHODI – obuhvaćaju rashode za usluge, rashode za materijal i energiju i ostale nespomenute rashode u iznosu od 243.300,00 kn.</t>
  </si>
  <si>
    <t>44 – FINANCIJSKI RASHODI – obuhvaćaju rashode za kamate za primljene kredite i ostale financijske rashode u ukupnom iznosu od 38.605,98 kn.</t>
  </si>
  <si>
    <t>Plan za 2018.        u kunama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</si>
</sst>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8"/>
      <color indexed="81"/>
      <name val="Tahoma"/>
      <family val="2"/>
      <charset val="238"/>
    </font>
    <font>
      <sz val="12"/>
      <color theme="0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color theme="1"/>
      <name val="Calibri"/>
      <family val="2"/>
      <charset val="238"/>
    </font>
    <font>
      <b/>
      <sz val="12"/>
      <color theme="1"/>
      <name val="Calibri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9"/>
      </patternFill>
    </fill>
    <fill>
      <patternFill patternType="solid">
        <fgColor rgb="FFF2F2F2"/>
      </patternFill>
    </fill>
    <fill>
      <patternFill patternType="solid">
        <fgColor theme="6" tint="0.59999389629810485"/>
        <bgColor indexed="65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7">
    <xf numFmtId="0" fontId="0" fillId="0" borderId="0"/>
    <xf numFmtId="0" fontId="3" fillId="2" borderId="1" applyNumberFormat="0" applyAlignment="0" applyProtection="0"/>
    <xf numFmtId="0" fontId="2" fillId="3" borderId="2" applyNumberFormat="0" applyFont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7" fillId="6" borderId="1" applyNumberFormat="0" applyAlignment="0" applyProtection="0"/>
    <xf numFmtId="0" fontId="2" fillId="7" borderId="0" applyNumberFormat="0" applyBorder="0" applyAlignment="0" applyProtection="0"/>
  </cellStyleXfs>
  <cellXfs count="83">
    <xf numFmtId="0" fontId="0" fillId="0" borderId="0" xfId="0"/>
    <xf numFmtId="0" fontId="1" fillId="0" borderId="3" xfId="0" applyFont="1" applyBorder="1"/>
    <xf numFmtId="0" fontId="1" fillId="0" borderId="3" xfId="0" applyFont="1" applyBorder="1" applyAlignment="1">
      <alignment horizontal="center"/>
    </xf>
    <xf numFmtId="0" fontId="1" fillId="3" borderId="3" xfId="2" applyFont="1" applyBorder="1" applyAlignment="1">
      <alignment horizontal="center" vertical="distributed"/>
    </xf>
    <xf numFmtId="0" fontId="1" fillId="3" borderId="4" xfId="2" applyFont="1" applyBorder="1" applyAlignment="1">
      <alignment horizontal="left" vertical="distributed"/>
    </xf>
    <xf numFmtId="0" fontId="6" fillId="4" borderId="3" xfId="3" applyFont="1" applyBorder="1" applyAlignment="1">
      <alignment horizontal="center" vertical="distributed"/>
    </xf>
    <xf numFmtId="0" fontId="6" fillId="5" borderId="3" xfId="4" applyFont="1" applyBorder="1" applyAlignment="1">
      <alignment horizontal="center" vertical="distributed"/>
    </xf>
    <xf numFmtId="0" fontId="1" fillId="0" borderId="3" xfId="0" applyFont="1" applyBorder="1" applyAlignment="1">
      <alignment horizontal="center" vertical="center"/>
    </xf>
    <xf numFmtId="4" fontId="1" fillId="0" borderId="3" xfId="0" applyNumberFormat="1" applyFont="1" applyBorder="1"/>
    <xf numFmtId="0" fontId="1" fillId="0" borderId="4" xfId="0" applyFont="1" applyBorder="1"/>
    <xf numFmtId="4" fontId="1" fillId="0" borderId="5" xfId="0" applyNumberFormat="1" applyFont="1" applyBorder="1"/>
    <xf numFmtId="0" fontId="6" fillId="4" borderId="3" xfId="3" applyFont="1" applyBorder="1" applyAlignment="1">
      <alignment horizontal="center" vertical="center"/>
    </xf>
    <xf numFmtId="0" fontId="6" fillId="5" borderId="3" xfId="4" applyFont="1" applyBorder="1" applyAlignment="1">
      <alignment horizontal="center" vertical="center"/>
    </xf>
    <xf numFmtId="0" fontId="6" fillId="5" borderId="3" xfId="4" applyFont="1" applyBorder="1" applyAlignment="1">
      <alignment horizontal="center"/>
    </xf>
    <xf numFmtId="0" fontId="6" fillId="4" borderId="3" xfId="3" applyFont="1" applyBorder="1" applyAlignment="1">
      <alignment horizontal="center"/>
    </xf>
    <xf numFmtId="0" fontId="1" fillId="3" borderId="6" xfId="2" applyFont="1" applyBorder="1" applyAlignment="1">
      <alignment horizontal="left"/>
    </xf>
    <xf numFmtId="0" fontId="3" fillId="2" borderId="1" xfId="1"/>
    <xf numFmtId="0" fontId="7" fillId="6" borderId="1" xfId="5"/>
    <xf numFmtId="0" fontId="1" fillId="0" borderId="7" xfId="0" applyFont="1" applyBorder="1"/>
    <xf numFmtId="4" fontId="1" fillId="0" borderId="7" xfId="0" applyNumberFormat="1" applyFont="1" applyBorder="1"/>
    <xf numFmtId="0" fontId="1" fillId="0" borderId="7" xfId="0" applyFont="1" applyBorder="1" applyAlignment="1">
      <alignment horizontal="center"/>
    </xf>
    <xf numFmtId="0" fontId="8" fillId="7" borderId="1" xfId="6" applyFont="1" applyBorder="1"/>
    <xf numFmtId="0" fontId="8" fillId="7" borderId="1" xfId="6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0" fontId="0" fillId="0" borderId="0" xfId="0" applyBorder="1"/>
    <xf numFmtId="0" fontId="2" fillId="7" borderId="3" xfId="6" applyBorder="1" applyAlignment="1">
      <alignment horizontal="center"/>
    </xf>
    <xf numFmtId="0" fontId="1" fillId="0" borderId="6" xfId="0" applyFont="1" applyBorder="1"/>
    <xf numFmtId="0" fontId="1" fillId="3" borderId="6" xfId="2" applyFont="1" applyBorder="1" applyAlignment="1">
      <alignment horizontal="center"/>
    </xf>
    <xf numFmtId="4" fontId="1" fillId="0" borderId="1" xfId="6" applyNumberFormat="1" applyFont="1" applyFill="1" applyBorder="1"/>
    <xf numFmtId="0" fontId="10" fillId="0" borderId="3" xfId="0" applyFont="1" applyBorder="1" applyAlignment="1">
      <alignment horizontal="center"/>
    </xf>
    <xf numFmtId="0" fontId="10" fillId="0" borderId="3" xfId="3" applyFont="1" applyFill="1" applyBorder="1" applyAlignment="1">
      <alignment horizontal="center"/>
    </xf>
    <xf numFmtId="0" fontId="10" fillId="0" borderId="3" xfId="3" applyFont="1" applyFill="1" applyBorder="1" applyAlignment="1">
      <alignment horizontal="left"/>
    </xf>
    <xf numFmtId="0" fontId="11" fillId="0" borderId="0" xfId="0" applyFont="1"/>
    <xf numFmtId="0" fontId="9" fillId="3" borderId="3" xfId="2" applyFont="1" applyBorder="1"/>
    <xf numFmtId="4" fontId="9" fillId="3" borderId="3" xfId="2" applyNumberFormat="1" applyFont="1" applyBorder="1"/>
    <xf numFmtId="0" fontId="1" fillId="0" borderId="0" xfId="0" applyFont="1"/>
    <xf numFmtId="0" fontId="1" fillId="0" borderId="0" xfId="0" applyFont="1" applyAlignment="1">
      <alignment horizontal="left"/>
    </xf>
    <xf numFmtId="4" fontId="1" fillId="0" borderId="3" xfId="0" applyNumberFormat="1" applyFont="1" applyBorder="1" applyAlignment="1">
      <alignment horizontal="right"/>
    </xf>
    <xf numFmtId="0" fontId="9" fillId="7" borderId="3" xfId="6" applyFont="1" applyBorder="1" applyAlignment="1">
      <alignment horizontal="right"/>
    </xf>
    <xf numFmtId="4" fontId="9" fillId="7" borderId="3" xfId="6" applyNumberFormat="1" applyFont="1" applyBorder="1"/>
    <xf numFmtId="0" fontId="9" fillId="7" borderId="1" xfId="6" applyFont="1" applyBorder="1" applyAlignment="1">
      <alignment horizontal="right"/>
    </xf>
    <xf numFmtId="4" fontId="9" fillId="7" borderId="1" xfId="6" applyNumberFormat="1" applyFont="1" applyBorder="1"/>
    <xf numFmtId="0" fontId="1" fillId="3" borderId="3" xfId="2" applyNumberFormat="1" applyFont="1" applyBorder="1" applyAlignment="1">
      <alignment horizontal="center" vertical="center" wrapText="1"/>
    </xf>
    <xf numFmtId="0" fontId="1" fillId="3" borderId="3" xfId="2" applyNumberFormat="1" applyFont="1" applyBorder="1" applyAlignment="1">
      <alignment horizontal="center" vertical="center" shrinkToFit="1"/>
    </xf>
    <xf numFmtId="0" fontId="1" fillId="3" borderId="3" xfId="2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/>
    </xf>
    <xf numFmtId="0" fontId="6" fillId="4" borderId="6" xfId="3" applyFont="1" applyBorder="1" applyAlignment="1">
      <alignment horizontal="center"/>
    </xf>
    <xf numFmtId="0" fontId="10" fillId="2" borderId="3" xfId="1" applyFont="1" applyBorder="1" applyAlignment="1">
      <alignment horizontal="center" vertical="center" wrapText="1"/>
    </xf>
    <xf numFmtId="0" fontId="10" fillId="2" borderId="3" xfId="1" applyFont="1" applyBorder="1" applyAlignment="1">
      <alignment horizontal="center" vertical="distributed"/>
    </xf>
    <xf numFmtId="0" fontId="10" fillId="2" borderId="3" xfId="1" applyFont="1" applyBorder="1" applyAlignment="1">
      <alignment horizontal="center" vertical="center"/>
    </xf>
    <xf numFmtId="0" fontId="6" fillId="4" borderId="3" xfId="3" applyFont="1" applyBorder="1" applyAlignment="1">
      <alignment horizontal="left"/>
    </xf>
    <xf numFmtId="0" fontId="6" fillId="5" borderId="3" xfId="4" applyFont="1" applyBorder="1" applyAlignment="1">
      <alignment horizontal="left"/>
    </xf>
    <xf numFmtId="0" fontId="6" fillId="5" borderId="4" xfId="4" applyFont="1" applyBorder="1" applyAlignment="1">
      <alignment horizontal="left"/>
    </xf>
    <xf numFmtId="0" fontId="6" fillId="5" borderId="4" xfId="4" applyFont="1" applyBorder="1" applyAlignment="1">
      <alignment horizontal="left" vertical="distributed"/>
    </xf>
    <xf numFmtId="0" fontId="6" fillId="4" borderId="4" xfId="3" applyFont="1" applyBorder="1" applyAlignment="1">
      <alignment horizontal="left"/>
    </xf>
    <xf numFmtId="0" fontId="6" fillId="4" borderId="8" xfId="3" applyFont="1" applyBorder="1" applyAlignment="1">
      <alignment horizontal="left"/>
    </xf>
    <xf numFmtId="0" fontId="1" fillId="3" borderId="3" xfId="2" applyFont="1" applyBorder="1" applyAlignment="1">
      <alignment horizontal="center"/>
    </xf>
    <xf numFmtId="4" fontId="1" fillId="3" borderId="3" xfId="2" applyNumberFormat="1" applyFont="1" applyBorder="1"/>
    <xf numFmtId="0" fontId="6" fillId="4" borderId="3" xfId="3" applyFont="1" applyBorder="1" applyAlignment="1"/>
    <xf numFmtId="4" fontId="6" fillId="5" borderId="3" xfId="4" applyNumberFormat="1" applyFont="1" applyBorder="1" applyAlignment="1">
      <alignment horizontal="right"/>
    </xf>
    <xf numFmtId="4" fontId="1" fillId="0" borderId="3" xfId="0" applyNumberFormat="1" applyFont="1" applyBorder="1" applyAlignment="1"/>
    <xf numFmtId="4" fontId="6" fillId="4" borderId="3" xfId="3" applyNumberFormat="1" applyFont="1" applyBorder="1" applyAlignment="1"/>
    <xf numFmtId="0" fontId="6" fillId="5" borderId="3" xfId="4" applyFont="1" applyBorder="1" applyAlignment="1"/>
    <xf numFmtId="4" fontId="6" fillId="5" borderId="3" xfId="4" applyNumberFormat="1" applyFont="1" applyBorder="1" applyAlignment="1"/>
    <xf numFmtId="4" fontId="6" fillId="4" borderId="3" xfId="3" applyNumberFormat="1" applyFont="1" applyBorder="1" applyAlignment="1">
      <alignment horizontal="right"/>
    </xf>
    <xf numFmtId="4" fontId="1" fillId="3" borderId="6" xfId="2" applyNumberFormat="1" applyFont="1" applyBorder="1" applyAlignment="1">
      <alignment horizontal="right"/>
    </xf>
    <xf numFmtId="4" fontId="1" fillId="0" borderId="0" xfId="0" applyNumberFormat="1" applyFont="1" applyBorder="1"/>
    <xf numFmtId="0" fontId="6" fillId="4" borderId="3" xfId="3" applyFont="1" applyBorder="1" applyAlignment="1">
      <alignment horizontal="left" vertical="distributed"/>
    </xf>
    <xf numFmtId="4" fontId="6" fillId="5" borderId="3" xfId="4" applyNumberFormat="1" applyFont="1" applyBorder="1" applyAlignment="1">
      <alignment horizontal="right" vertical="distributed"/>
    </xf>
    <xf numFmtId="4" fontId="6" fillId="4" borderId="3" xfId="3" applyNumberFormat="1" applyFont="1" applyBorder="1" applyAlignment="1">
      <alignment horizontal="right" vertical="distributed"/>
    </xf>
    <xf numFmtId="4" fontId="1" fillId="3" borderId="3" xfId="2" applyNumberFormat="1" applyFont="1" applyBorder="1" applyAlignment="1">
      <alignment horizontal="right" vertical="distributed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horizontal="justify" vertical="center"/>
    </xf>
    <xf numFmtId="0" fontId="13" fillId="0" borderId="0" xfId="0" applyFont="1" applyAlignment="1">
      <alignment horizontal="justify" vertical="center"/>
    </xf>
    <xf numFmtId="0" fontId="13" fillId="0" borderId="0" xfId="0" applyFont="1" applyAlignment="1">
      <alignment horizontal="center" vertical="center"/>
    </xf>
    <xf numFmtId="4" fontId="1" fillId="0" borderId="0" xfId="0" applyNumberFormat="1" applyFont="1"/>
    <xf numFmtId="0" fontId="1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/>
  </cellXfs>
  <cellStyles count="7">
    <cellStyle name="40% - Accent3" xfId="6" builtinId="39"/>
    <cellStyle name="Accent1" xfId="3" builtinId="29"/>
    <cellStyle name="Accent6" xfId="4" builtinId="49"/>
    <cellStyle name="Calculation" xfId="5" builtinId="22"/>
    <cellStyle name="Input" xfId="1" builtinId="20"/>
    <cellStyle name="Normal" xfId="0" builtinId="0"/>
    <cellStyle name="Note" xfId="2" builtin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67"/>
  <sheetViews>
    <sheetView tabSelected="1" view="pageLayout" zoomScale="190" zoomScaleNormal="100" zoomScalePageLayoutView="190" workbookViewId="0"/>
  </sheetViews>
  <sheetFormatPr defaultRowHeight="15" x14ac:dyDescent="0.25"/>
  <cols>
    <col min="1" max="2" width="9.28515625" customWidth="1"/>
    <col min="3" max="3" width="49.5703125" customWidth="1"/>
    <col min="4" max="4" width="16.5703125" customWidth="1"/>
  </cols>
  <sheetData>
    <row r="1" spans="1:4" ht="45" customHeight="1" x14ac:dyDescent="0.25">
      <c r="A1" s="48" t="s">
        <v>9</v>
      </c>
      <c r="B1" s="49" t="s">
        <v>0</v>
      </c>
      <c r="C1" s="50" t="s">
        <v>1</v>
      </c>
      <c r="D1" s="48" t="s">
        <v>121</v>
      </c>
    </row>
    <row r="2" spans="1:4" ht="15" customHeight="1" x14ac:dyDescent="0.25">
      <c r="A2" s="1"/>
      <c r="B2" s="3">
        <v>3</v>
      </c>
      <c r="C2" s="4" t="s">
        <v>2</v>
      </c>
      <c r="D2" s="71">
        <f>SUM(D3+D7+D12+D20)</f>
        <v>282905.98</v>
      </c>
    </row>
    <row r="3" spans="1:4" ht="15" customHeight="1" x14ac:dyDescent="0.25">
      <c r="A3" s="1"/>
      <c r="B3" s="5">
        <v>33</v>
      </c>
      <c r="C3" s="68" t="s">
        <v>39</v>
      </c>
      <c r="D3" s="70">
        <f>D4</f>
        <v>232000</v>
      </c>
    </row>
    <row r="4" spans="1:4" ht="15" customHeight="1" x14ac:dyDescent="0.25">
      <c r="A4" s="1"/>
      <c r="B4" s="6">
        <v>331</v>
      </c>
      <c r="C4" s="54" t="s">
        <v>39</v>
      </c>
      <c r="D4" s="69">
        <f>SUM(D5:D6)</f>
        <v>232000</v>
      </c>
    </row>
    <row r="5" spans="1:4" ht="15.75" x14ac:dyDescent="0.25">
      <c r="A5" s="2" t="s">
        <v>10</v>
      </c>
      <c r="B5" s="7">
        <v>3311</v>
      </c>
      <c r="C5" s="1" t="s">
        <v>5</v>
      </c>
      <c r="D5" s="8">
        <v>222000</v>
      </c>
    </row>
    <row r="6" spans="1:4" ht="15.75" x14ac:dyDescent="0.25">
      <c r="A6" s="2" t="s">
        <v>11</v>
      </c>
      <c r="B6" s="7">
        <v>3312</v>
      </c>
      <c r="C6" s="9" t="s">
        <v>47</v>
      </c>
      <c r="D6" s="8">
        <v>10000</v>
      </c>
    </row>
    <row r="7" spans="1:4" ht="15.75" x14ac:dyDescent="0.25">
      <c r="A7" s="2"/>
      <c r="B7" s="11">
        <v>34</v>
      </c>
      <c r="C7" s="51" t="s">
        <v>40</v>
      </c>
      <c r="D7" s="65">
        <f>SUM(D8+D10)</f>
        <v>27100</v>
      </c>
    </row>
    <row r="8" spans="1:4" ht="15.75" x14ac:dyDescent="0.25">
      <c r="A8" s="2"/>
      <c r="B8" s="12">
        <v>341</v>
      </c>
      <c r="C8" s="52" t="s">
        <v>41</v>
      </c>
      <c r="D8" s="60">
        <f>SUM(D9)</f>
        <v>100</v>
      </c>
    </row>
    <row r="9" spans="1:4" ht="15.75" x14ac:dyDescent="0.25">
      <c r="A9" s="2" t="s">
        <v>12</v>
      </c>
      <c r="B9" s="2">
        <v>3413</v>
      </c>
      <c r="C9" s="1" t="s">
        <v>63</v>
      </c>
      <c r="D9" s="8">
        <v>100</v>
      </c>
    </row>
    <row r="10" spans="1:4" ht="15.75" x14ac:dyDescent="0.25">
      <c r="A10" s="2"/>
      <c r="B10" s="13">
        <v>342</v>
      </c>
      <c r="C10" s="52" t="s">
        <v>42</v>
      </c>
      <c r="D10" s="60">
        <f>SUM(D11)</f>
        <v>27000</v>
      </c>
    </row>
    <row r="11" spans="1:4" ht="14.25" customHeight="1" x14ac:dyDescent="0.25">
      <c r="A11" s="2" t="s">
        <v>13</v>
      </c>
      <c r="B11" s="2">
        <v>3421</v>
      </c>
      <c r="C11" s="1" t="s">
        <v>6</v>
      </c>
      <c r="D11" s="8">
        <v>27000</v>
      </c>
    </row>
    <row r="12" spans="1:4" ht="14.25" customHeight="1" x14ac:dyDescent="0.25">
      <c r="A12" s="2"/>
      <c r="B12" s="14">
        <v>35</v>
      </c>
      <c r="C12" s="55" t="s">
        <v>43</v>
      </c>
      <c r="D12" s="65">
        <f>SUM(D13+D16+D18)</f>
        <v>23000</v>
      </c>
    </row>
    <row r="13" spans="1:4" ht="14.25" customHeight="1" x14ac:dyDescent="0.25">
      <c r="A13" s="2"/>
      <c r="B13" s="13">
        <v>351</v>
      </c>
      <c r="C13" s="53" t="s">
        <v>44</v>
      </c>
      <c r="D13" s="60">
        <f>SUM(D14:D15)</f>
        <v>20000</v>
      </c>
    </row>
    <row r="14" spans="1:4" ht="15.75" x14ac:dyDescent="0.25">
      <c r="A14" s="2" t="s">
        <v>14</v>
      </c>
      <c r="B14" s="2">
        <v>3511</v>
      </c>
      <c r="C14" s="1" t="s">
        <v>7</v>
      </c>
      <c r="D14" s="8">
        <v>10000</v>
      </c>
    </row>
    <row r="15" spans="1:4" ht="15.75" x14ac:dyDescent="0.25">
      <c r="A15" s="2" t="s">
        <v>15</v>
      </c>
      <c r="B15" s="2">
        <v>3512</v>
      </c>
      <c r="C15" s="1" t="s">
        <v>8</v>
      </c>
      <c r="D15" s="8">
        <v>10000</v>
      </c>
    </row>
    <row r="16" spans="1:4" ht="15.75" x14ac:dyDescent="0.25">
      <c r="A16" s="2"/>
      <c r="B16" s="13">
        <v>353</v>
      </c>
      <c r="C16" s="52" t="s">
        <v>19</v>
      </c>
      <c r="D16" s="60">
        <f>SUM(D17)</f>
        <v>2000</v>
      </c>
    </row>
    <row r="17" spans="1:13" ht="15.75" x14ac:dyDescent="0.25">
      <c r="A17" s="2" t="s">
        <v>16</v>
      </c>
      <c r="B17" s="2">
        <v>3531</v>
      </c>
      <c r="C17" s="1" t="s">
        <v>19</v>
      </c>
      <c r="D17" s="8">
        <v>2000</v>
      </c>
    </row>
    <row r="18" spans="1:13" ht="15.75" x14ac:dyDescent="0.25">
      <c r="A18" s="2"/>
      <c r="B18" s="13">
        <v>354</v>
      </c>
      <c r="C18" s="52" t="s">
        <v>3</v>
      </c>
      <c r="D18" s="60">
        <f>SUM(D19)</f>
        <v>1000</v>
      </c>
    </row>
    <row r="19" spans="1:13" ht="15.75" x14ac:dyDescent="0.25">
      <c r="A19" s="2" t="s">
        <v>17</v>
      </c>
      <c r="B19" s="2">
        <v>3541</v>
      </c>
      <c r="C19" s="1" t="s">
        <v>3</v>
      </c>
      <c r="D19" s="8">
        <v>1000</v>
      </c>
    </row>
    <row r="20" spans="1:13" ht="15.75" x14ac:dyDescent="0.25">
      <c r="A20" s="2"/>
      <c r="B20" s="14">
        <v>36</v>
      </c>
      <c r="C20" s="51" t="s">
        <v>45</v>
      </c>
      <c r="D20" s="65">
        <f>SUM(D21)</f>
        <v>805.98</v>
      </c>
    </row>
    <row r="21" spans="1:13" ht="15.75" x14ac:dyDescent="0.25">
      <c r="A21" s="2"/>
      <c r="B21" s="13">
        <v>363</v>
      </c>
      <c r="C21" s="52" t="s">
        <v>4</v>
      </c>
      <c r="D21" s="60">
        <f>SUM(D22)</f>
        <v>805.98</v>
      </c>
    </row>
    <row r="22" spans="1:13" ht="15.75" x14ac:dyDescent="0.25">
      <c r="A22" s="2" t="s">
        <v>18</v>
      </c>
      <c r="B22" s="2">
        <v>3633</v>
      </c>
      <c r="C22" s="18" t="s">
        <v>4</v>
      </c>
      <c r="D22" s="19">
        <v>805.98</v>
      </c>
    </row>
    <row r="23" spans="1:13" s="17" customFormat="1" ht="15.75" x14ac:dyDescent="0.25">
      <c r="A23" s="21"/>
      <c r="B23" s="22"/>
      <c r="C23" s="41" t="s">
        <v>46</v>
      </c>
      <c r="D23" s="42">
        <f>SUM(D2)</f>
        <v>282905.98</v>
      </c>
      <c r="E23"/>
      <c r="F23"/>
      <c r="G23"/>
      <c r="H23"/>
      <c r="I23"/>
      <c r="J23"/>
      <c r="K23"/>
      <c r="L23"/>
      <c r="M23"/>
    </row>
    <row r="24" spans="1:13" ht="15.75" x14ac:dyDescent="0.25">
      <c r="A24" s="27"/>
      <c r="B24" s="28">
        <v>4</v>
      </c>
      <c r="C24" s="15" t="s">
        <v>68</v>
      </c>
      <c r="D24" s="66">
        <f>SUM(D25+D48+D54)</f>
        <v>282905.98</v>
      </c>
    </row>
    <row r="25" spans="1:13" ht="15.75" x14ac:dyDescent="0.25">
      <c r="A25" s="1"/>
      <c r="B25" s="14">
        <v>42</v>
      </c>
      <c r="C25" s="59" t="s">
        <v>26</v>
      </c>
      <c r="D25" s="62">
        <f>SUM(D26+D34+D39)</f>
        <v>243300</v>
      </c>
    </row>
    <row r="26" spans="1:13" ht="15.75" x14ac:dyDescent="0.25">
      <c r="A26" s="1"/>
      <c r="B26" s="13">
        <v>425</v>
      </c>
      <c r="C26" s="52" t="s">
        <v>25</v>
      </c>
      <c r="D26" s="60">
        <f>SUM(D27:D33)</f>
        <v>43300</v>
      </c>
    </row>
    <row r="27" spans="1:13" ht="15.75" x14ac:dyDescent="0.25">
      <c r="A27" s="2" t="s">
        <v>10</v>
      </c>
      <c r="B27" s="2">
        <v>4251</v>
      </c>
      <c r="C27" s="1" t="s">
        <v>20</v>
      </c>
      <c r="D27" s="8">
        <v>3000</v>
      </c>
    </row>
    <row r="28" spans="1:13" ht="15.75" x14ac:dyDescent="0.25">
      <c r="A28" s="2" t="s">
        <v>11</v>
      </c>
      <c r="B28" s="2">
        <v>4252</v>
      </c>
      <c r="C28" s="1" t="s">
        <v>21</v>
      </c>
      <c r="D28" s="8">
        <v>15000</v>
      </c>
    </row>
    <row r="29" spans="1:13" ht="15.75" x14ac:dyDescent="0.25">
      <c r="A29" s="2" t="s">
        <v>12</v>
      </c>
      <c r="B29" s="2">
        <v>4253</v>
      </c>
      <c r="C29" s="1" t="s">
        <v>22</v>
      </c>
      <c r="D29" s="8">
        <v>15000</v>
      </c>
    </row>
    <row r="30" spans="1:13" ht="15.75" x14ac:dyDescent="0.25">
      <c r="A30" s="2" t="s">
        <v>13</v>
      </c>
      <c r="B30" s="2">
        <v>4254</v>
      </c>
      <c r="C30" s="1" t="s">
        <v>64</v>
      </c>
      <c r="D30" s="8">
        <v>1000</v>
      </c>
    </row>
    <row r="31" spans="1:13" ht="15.75" x14ac:dyDescent="0.25">
      <c r="A31" s="2" t="s">
        <v>14</v>
      </c>
      <c r="B31" s="2">
        <v>4256</v>
      </c>
      <c r="C31" s="1" t="s">
        <v>66</v>
      </c>
      <c r="D31" s="8">
        <v>6000</v>
      </c>
    </row>
    <row r="32" spans="1:13" ht="15.75" x14ac:dyDescent="0.25">
      <c r="A32" s="2" t="s">
        <v>15</v>
      </c>
      <c r="B32" s="2">
        <v>4257</v>
      </c>
      <c r="C32" s="1" t="s">
        <v>23</v>
      </c>
      <c r="D32" s="8">
        <v>1000</v>
      </c>
    </row>
    <row r="33" spans="1:4" ht="15.75" x14ac:dyDescent="0.25">
      <c r="A33" s="2" t="s">
        <v>16</v>
      </c>
      <c r="B33" s="2">
        <v>4259</v>
      </c>
      <c r="C33" s="1" t="s">
        <v>49</v>
      </c>
      <c r="D33" s="8">
        <v>2300</v>
      </c>
    </row>
    <row r="34" spans="1:4" ht="15.75" x14ac:dyDescent="0.25">
      <c r="A34" s="2"/>
      <c r="B34" s="13">
        <v>426</v>
      </c>
      <c r="C34" s="53" t="s">
        <v>27</v>
      </c>
      <c r="D34" s="60">
        <f>SUM(D35:D38)</f>
        <v>30000</v>
      </c>
    </row>
    <row r="35" spans="1:4" ht="15.75" x14ac:dyDescent="0.25">
      <c r="A35" s="2" t="s">
        <v>17</v>
      </c>
      <c r="B35" s="2">
        <v>4261</v>
      </c>
      <c r="C35" s="1" t="s">
        <v>24</v>
      </c>
      <c r="D35" s="61">
        <v>2000</v>
      </c>
    </row>
    <row r="36" spans="1:4" ht="15.75" x14ac:dyDescent="0.25">
      <c r="A36" s="2" t="s">
        <v>18</v>
      </c>
      <c r="B36" s="2">
        <v>4262</v>
      </c>
      <c r="C36" s="1" t="s">
        <v>28</v>
      </c>
      <c r="D36" s="8">
        <v>3000</v>
      </c>
    </row>
    <row r="37" spans="1:4" ht="15.75" x14ac:dyDescent="0.25">
      <c r="A37" s="2" t="s">
        <v>29</v>
      </c>
      <c r="B37" s="2">
        <v>4263</v>
      </c>
      <c r="C37" s="1" t="s">
        <v>65</v>
      </c>
      <c r="D37" s="8">
        <v>15000</v>
      </c>
    </row>
    <row r="38" spans="1:4" ht="15.75" x14ac:dyDescent="0.25">
      <c r="A38" s="2" t="s">
        <v>52</v>
      </c>
      <c r="B38" s="2">
        <v>4264</v>
      </c>
      <c r="C38" s="1" t="s">
        <v>30</v>
      </c>
      <c r="D38" s="8">
        <v>10000</v>
      </c>
    </row>
    <row r="39" spans="1:4" ht="15.75" x14ac:dyDescent="0.25">
      <c r="A39" s="2"/>
      <c r="B39" s="13">
        <v>429</v>
      </c>
      <c r="C39" s="53" t="s">
        <v>31</v>
      </c>
      <c r="D39" s="60">
        <f>SUM(D40:D46)</f>
        <v>170000</v>
      </c>
    </row>
    <row r="40" spans="1:4" ht="15.75" x14ac:dyDescent="0.25">
      <c r="A40" s="2" t="s">
        <v>53</v>
      </c>
      <c r="B40" s="2">
        <v>4291</v>
      </c>
      <c r="C40" s="1" t="s">
        <v>67</v>
      </c>
      <c r="D40" s="8">
        <v>14000</v>
      </c>
    </row>
    <row r="41" spans="1:4" ht="15.75" x14ac:dyDescent="0.25">
      <c r="A41" s="2" t="s">
        <v>54</v>
      </c>
      <c r="B41" s="2">
        <v>4292</v>
      </c>
      <c r="C41" s="1" t="s">
        <v>32</v>
      </c>
      <c r="D41" s="8">
        <v>7000</v>
      </c>
    </row>
    <row r="42" spans="1:4" ht="15.75" x14ac:dyDescent="0.25">
      <c r="A42" s="2" t="s">
        <v>55</v>
      </c>
      <c r="B42" s="2">
        <v>4294</v>
      </c>
      <c r="C42" s="1" t="s">
        <v>33</v>
      </c>
      <c r="D42" s="8">
        <v>2000</v>
      </c>
    </row>
    <row r="43" spans="1:4" ht="15.75" x14ac:dyDescent="0.25">
      <c r="A43" s="2" t="s">
        <v>56</v>
      </c>
      <c r="B43" s="2">
        <v>42951</v>
      </c>
      <c r="C43" s="1" t="s">
        <v>115</v>
      </c>
      <c r="D43" s="8">
        <v>39000</v>
      </c>
    </row>
    <row r="44" spans="1:4" ht="15.75" x14ac:dyDescent="0.25">
      <c r="A44" s="2" t="s">
        <v>57</v>
      </c>
      <c r="B44" s="2">
        <v>42952</v>
      </c>
      <c r="C44" s="1" t="s">
        <v>48</v>
      </c>
      <c r="D44" s="10">
        <v>100000</v>
      </c>
    </row>
    <row r="45" spans="1:4" ht="15.75" x14ac:dyDescent="0.25">
      <c r="A45" s="2" t="s">
        <v>61</v>
      </c>
      <c r="B45" s="2">
        <v>42953</v>
      </c>
      <c r="C45" s="1" t="s">
        <v>50</v>
      </c>
      <c r="D45" s="10">
        <v>5000</v>
      </c>
    </row>
    <row r="46" spans="1:4" ht="15.75" x14ac:dyDescent="0.25">
      <c r="A46" s="2" t="s">
        <v>58</v>
      </c>
      <c r="B46" s="2">
        <v>42954</v>
      </c>
      <c r="C46" s="1" t="s">
        <v>51</v>
      </c>
      <c r="D46" s="8">
        <v>3000</v>
      </c>
    </row>
    <row r="47" spans="1:4" ht="47.25" x14ac:dyDescent="0.25">
      <c r="A47" s="48" t="s">
        <v>9</v>
      </c>
      <c r="B47" s="49" t="s">
        <v>0</v>
      </c>
      <c r="C47" s="50" t="s">
        <v>1</v>
      </c>
      <c r="D47" s="48" t="s">
        <v>69</v>
      </c>
    </row>
    <row r="48" spans="1:4" ht="15.75" x14ac:dyDescent="0.25">
      <c r="A48" s="46"/>
      <c r="B48" s="47">
        <v>44</v>
      </c>
      <c r="C48" s="56" t="s">
        <v>36</v>
      </c>
      <c r="D48" s="65">
        <f>SUM(D49+D51)</f>
        <v>38605.979999999996</v>
      </c>
    </row>
    <row r="49" spans="1:13" ht="15.75" x14ac:dyDescent="0.25">
      <c r="A49" s="2"/>
      <c r="B49" s="13">
        <v>442</v>
      </c>
      <c r="C49" s="52" t="s">
        <v>70</v>
      </c>
      <c r="D49" s="60">
        <f>SUM(D50)</f>
        <v>6344.86</v>
      </c>
    </row>
    <row r="50" spans="1:13" s="33" customFormat="1" ht="15.75" x14ac:dyDescent="0.25">
      <c r="A50" s="30" t="s">
        <v>59</v>
      </c>
      <c r="B50" s="31">
        <v>4421</v>
      </c>
      <c r="C50" s="32" t="s">
        <v>71</v>
      </c>
      <c r="D50" s="29">
        <v>6344.86</v>
      </c>
    </row>
    <row r="51" spans="1:13" ht="15.75" x14ac:dyDescent="0.25">
      <c r="A51" s="2"/>
      <c r="B51" s="13">
        <v>443</v>
      </c>
      <c r="C51" s="63" t="s">
        <v>34</v>
      </c>
      <c r="D51" s="64">
        <f>SUM(D52:D53)</f>
        <v>32261.119999999999</v>
      </c>
    </row>
    <row r="52" spans="1:13" ht="15.75" x14ac:dyDescent="0.25">
      <c r="A52" s="2" t="s">
        <v>60</v>
      </c>
      <c r="B52" s="2">
        <v>4431</v>
      </c>
      <c r="C52" s="1" t="s">
        <v>35</v>
      </c>
      <c r="D52" s="8">
        <v>1400</v>
      </c>
    </row>
    <row r="53" spans="1:13" ht="15.75" x14ac:dyDescent="0.25">
      <c r="A53" s="2" t="s">
        <v>62</v>
      </c>
      <c r="B53" s="2">
        <v>4434</v>
      </c>
      <c r="C53" s="1" t="s">
        <v>72</v>
      </c>
      <c r="D53" s="29">
        <v>30861.119999999999</v>
      </c>
    </row>
    <row r="54" spans="1:13" ht="15.75" x14ac:dyDescent="0.25">
      <c r="A54" s="2"/>
      <c r="B54" s="14">
        <v>46</v>
      </c>
      <c r="C54" s="51" t="s">
        <v>37</v>
      </c>
      <c r="D54" s="65">
        <f>SUM(D55)</f>
        <v>1000</v>
      </c>
    </row>
    <row r="55" spans="1:13" ht="15.75" x14ac:dyDescent="0.25">
      <c r="A55" s="2"/>
      <c r="B55" s="13">
        <v>462</v>
      </c>
      <c r="C55" s="52" t="s">
        <v>38</v>
      </c>
      <c r="D55" s="60">
        <f>SUM(D56)</f>
        <v>1000</v>
      </c>
    </row>
    <row r="56" spans="1:13" ht="15.75" x14ac:dyDescent="0.25">
      <c r="A56" s="20" t="s">
        <v>73</v>
      </c>
      <c r="B56" s="20">
        <v>4624</v>
      </c>
      <c r="C56" s="18" t="s">
        <v>38</v>
      </c>
      <c r="D56" s="19">
        <v>1000</v>
      </c>
    </row>
    <row r="57" spans="1:13" s="16" customFormat="1" ht="15.75" x14ac:dyDescent="0.25">
      <c r="A57" s="26"/>
      <c r="B57" s="26"/>
      <c r="C57" s="39" t="s">
        <v>86</v>
      </c>
      <c r="D57" s="40">
        <f>SUM(D24)</f>
        <v>282905.98</v>
      </c>
      <c r="E57"/>
      <c r="F57"/>
      <c r="G57"/>
      <c r="H57"/>
      <c r="I57"/>
      <c r="J57"/>
      <c r="K57"/>
      <c r="L57"/>
      <c r="M57"/>
    </row>
    <row r="58" spans="1:13" ht="15.75" x14ac:dyDescent="0.25">
      <c r="A58" s="23"/>
      <c r="B58" s="23"/>
      <c r="C58" s="24"/>
      <c r="D58" s="67"/>
    </row>
    <row r="59" spans="1:13" ht="15.75" x14ac:dyDescent="0.25">
      <c r="A59" s="23"/>
      <c r="B59" s="23"/>
      <c r="C59" s="34" t="s">
        <v>74</v>
      </c>
      <c r="D59" s="35">
        <f>SUM(D2)</f>
        <v>282905.98</v>
      </c>
    </row>
    <row r="60" spans="1:13" ht="15.75" x14ac:dyDescent="0.25">
      <c r="A60" s="23"/>
      <c r="B60" s="23"/>
      <c r="C60" s="34" t="s">
        <v>75</v>
      </c>
      <c r="D60" s="35">
        <f>SUM(D24)</f>
        <v>282905.98</v>
      </c>
    </row>
    <row r="61" spans="1:13" ht="15.75" x14ac:dyDescent="0.25">
      <c r="A61" s="23"/>
      <c r="B61" s="23"/>
      <c r="C61" s="34" t="s">
        <v>76</v>
      </c>
      <c r="D61" s="35">
        <f>SUM((D59-D60))</f>
        <v>0</v>
      </c>
    </row>
    <row r="62" spans="1:13" ht="15.75" x14ac:dyDescent="0.25">
      <c r="A62" s="23"/>
      <c r="B62" s="23"/>
      <c r="C62" s="24"/>
      <c r="D62" s="24"/>
    </row>
    <row r="63" spans="1:13" ht="15.75" x14ac:dyDescent="0.25">
      <c r="A63" s="23"/>
      <c r="B63" s="23"/>
      <c r="C63" s="24"/>
      <c r="D63" s="24"/>
    </row>
    <row r="64" spans="1:13" ht="15.75" x14ac:dyDescent="0.25">
      <c r="A64" s="23"/>
      <c r="B64" s="23"/>
      <c r="C64" s="24"/>
      <c r="D64" s="24"/>
    </row>
    <row r="65" spans="1:4" ht="15.75" x14ac:dyDescent="0.25">
      <c r="A65" s="23"/>
      <c r="B65" s="23"/>
      <c r="C65" s="24"/>
      <c r="D65" s="24"/>
    </row>
    <row r="66" spans="1:4" ht="15.75" x14ac:dyDescent="0.25">
      <c r="A66" s="24"/>
      <c r="B66" s="23"/>
      <c r="C66" s="24"/>
      <c r="D66" s="24"/>
    </row>
    <row r="67" spans="1:4" x14ac:dyDescent="0.25">
      <c r="A67" s="25"/>
      <c r="B67" s="25"/>
      <c r="C67" s="25"/>
      <c r="D67" s="25"/>
    </row>
  </sheetData>
  <pageMargins left="0.7" right="0.7" top="0.75" bottom="0.75" header="0.3" footer="0.3"/>
  <pageSetup paperSize="9" orientation="portrait" r:id="rId1"/>
  <headerFooter>
    <oddHeader>&amp;C&amp;12DOBROVOLJNO VATROGASNO DRUŠTVO DONJI ANDRIJEVCI
FINANCIJSKI PLAN ZA 2018. GODINU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zoomScale="196" zoomScaleNormal="196" workbookViewId="0">
      <selection activeCell="H32" sqref="H32"/>
    </sheetView>
  </sheetViews>
  <sheetFormatPr defaultRowHeight="15" x14ac:dyDescent="0.25"/>
  <cols>
    <col min="1" max="1" width="7" customWidth="1"/>
    <col min="2" max="2" width="13" customWidth="1"/>
    <col min="3" max="3" width="10.42578125" customWidth="1"/>
    <col min="4" max="4" width="11.7109375" customWidth="1"/>
    <col min="5" max="5" width="17.42578125" customWidth="1"/>
    <col min="6" max="6" width="26.42578125" customWidth="1"/>
    <col min="7" max="7" width="11.7109375" customWidth="1"/>
    <col min="9" max="9" width="10.85546875" customWidth="1"/>
  </cols>
  <sheetData>
    <row r="1" spans="1:9" x14ac:dyDescent="0.25">
      <c r="A1" s="79" t="s">
        <v>77</v>
      </c>
      <c r="B1" s="79"/>
      <c r="C1" s="79"/>
      <c r="D1" s="79"/>
      <c r="E1" s="79"/>
      <c r="F1" s="79"/>
    </row>
    <row r="2" spans="1:9" x14ac:dyDescent="0.25">
      <c r="A2" s="79" t="s">
        <v>100</v>
      </c>
      <c r="B2" s="79"/>
      <c r="C2" s="79"/>
      <c r="D2" s="79"/>
      <c r="E2" s="79"/>
      <c r="F2" s="79"/>
    </row>
    <row r="3" spans="1:9" ht="15.75" x14ac:dyDescent="0.25">
      <c r="A3" s="36"/>
      <c r="B3" s="36"/>
      <c r="C3" s="36"/>
      <c r="D3" s="36"/>
      <c r="E3" s="36"/>
      <c r="F3" s="36"/>
      <c r="G3" s="36"/>
      <c r="H3" s="36"/>
      <c r="I3" s="36"/>
    </row>
    <row r="4" spans="1:9" ht="15.75" x14ac:dyDescent="0.25">
      <c r="A4" s="81" t="s">
        <v>82</v>
      </c>
      <c r="B4" s="81"/>
      <c r="C4" s="81"/>
      <c r="D4" s="81"/>
      <c r="E4" s="81"/>
      <c r="F4" s="81"/>
      <c r="G4" s="81"/>
      <c r="H4" s="81"/>
      <c r="I4" s="81"/>
    </row>
    <row r="5" spans="1:9" ht="15.75" x14ac:dyDescent="0.25">
      <c r="A5" s="82" t="s">
        <v>84</v>
      </c>
      <c r="B5" s="82"/>
      <c r="C5" s="82"/>
      <c r="D5" s="82"/>
      <c r="E5" s="82"/>
      <c r="F5" s="82"/>
      <c r="G5" s="82"/>
      <c r="H5" s="82"/>
      <c r="I5" s="82"/>
    </row>
    <row r="6" spans="1:9" ht="15.75" x14ac:dyDescent="0.25">
      <c r="A6" s="81" t="s">
        <v>87</v>
      </c>
      <c r="B6" s="81"/>
      <c r="C6" s="81"/>
      <c r="D6" s="81"/>
      <c r="E6" s="81"/>
      <c r="F6" s="81"/>
      <c r="G6" s="81"/>
      <c r="H6" s="81"/>
      <c r="I6" s="81"/>
    </row>
    <row r="7" spans="1:9" ht="15.75" x14ac:dyDescent="0.25">
      <c r="A7" s="80" t="s">
        <v>88</v>
      </c>
      <c r="B7" s="80"/>
      <c r="C7" s="80"/>
      <c r="D7" s="80"/>
      <c r="E7" s="80"/>
      <c r="F7" s="80"/>
      <c r="G7" s="80"/>
      <c r="H7" s="80"/>
      <c r="I7" s="80"/>
    </row>
    <row r="8" spans="1:9" ht="15.75" x14ac:dyDescent="0.25">
      <c r="A8" s="81" t="s">
        <v>89</v>
      </c>
      <c r="B8" s="81"/>
      <c r="C8" s="81"/>
      <c r="D8" s="81"/>
      <c r="E8" s="81"/>
      <c r="F8" s="81"/>
      <c r="G8" s="81"/>
      <c r="H8" s="81"/>
      <c r="I8" s="81"/>
    </row>
    <row r="9" spans="1:9" ht="15.75" x14ac:dyDescent="0.25">
      <c r="A9" s="81" t="s">
        <v>90</v>
      </c>
      <c r="B9" s="81"/>
      <c r="C9" s="81"/>
      <c r="D9" s="81"/>
      <c r="E9" s="81"/>
      <c r="F9" s="81"/>
      <c r="G9" s="81"/>
      <c r="H9" s="81"/>
      <c r="I9" s="81"/>
    </row>
    <row r="10" spans="1:9" ht="15.75" x14ac:dyDescent="0.25">
      <c r="A10" s="81" t="s">
        <v>91</v>
      </c>
      <c r="B10" s="81"/>
      <c r="C10" s="81"/>
      <c r="D10" s="81"/>
      <c r="E10" s="81"/>
      <c r="F10" s="81"/>
      <c r="G10" s="81"/>
      <c r="H10" s="81"/>
      <c r="I10" s="81"/>
    </row>
    <row r="11" spans="1:9" ht="15.75" x14ac:dyDescent="0.25">
      <c r="A11" s="81" t="s">
        <v>92</v>
      </c>
      <c r="B11" s="81"/>
      <c r="C11" s="81"/>
      <c r="D11" s="81"/>
      <c r="E11" s="81"/>
      <c r="F11" s="81"/>
      <c r="G11" s="81"/>
      <c r="H11" s="81"/>
      <c r="I11" s="81"/>
    </row>
    <row r="12" spans="1:9" ht="15.75" x14ac:dyDescent="0.25">
      <c r="A12" s="81" t="s">
        <v>93</v>
      </c>
      <c r="B12" s="81"/>
      <c r="C12" s="81"/>
      <c r="D12" s="81"/>
      <c r="E12" s="81"/>
      <c r="F12" s="81"/>
      <c r="G12" s="81"/>
      <c r="H12" s="81"/>
      <c r="I12" s="81"/>
    </row>
    <row r="13" spans="1:9" ht="15.75" x14ac:dyDescent="0.25">
      <c r="A13" s="37"/>
      <c r="B13" s="37"/>
      <c r="C13" s="37"/>
      <c r="D13" s="37"/>
      <c r="E13" s="37"/>
      <c r="F13" s="37"/>
      <c r="G13" s="37"/>
      <c r="H13" s="37"/>
      <c r="I13" s="37"/>
    </row>
    <row r="14" spans="1:9" ht="15.75" x14ac:dyDescent="0.25">
      <c r="A14" s="81" t="s">
        <v>101</v>
      </c>
      <c r="B14" s="81"/>
      <c r="C14" s="81"/>
      <c r="D14" s="81"/>
      <c r="E14" s="81"/>
      <c r="F14" s="81"/>
      <c r="G14" s="37"/>
      <c r="H14" s="37"/>
      <c r="I14" s="37"/>
    </row>
    <row r="15" spans="1:9" ht="15.75" x14ac:dyDescent="0.25">
      <c r="A15" s="36"/>
      <c r="B15" s="36"/>
      <c r="C15" s="36"/>
      <c r="D15" s="36"/>
      <c r="E15" s="36"/>
      <c r="F15" s="36"/>
      <c r="G15" s="36"/>
      <c r="H15" s="36"/>
      <c r="I15" s="36"/>
    </row>
    <row r="16" spans="1:9" ht="15.75" x14ac:dyDescent="0.25">
      <c r="A16" s="78" t="s">
        <v>102</v>
      </c>
      <c r="B16" s="78"/>
      <c r="C16" s="78"/>
      <c r="D16" s="78"/>
      <c r="E16" s="78"/>
      <c r="F16" s="78"/>
      <c r="G16" s="78"/>
      <c r="H16" s="78"/>
      <c r="I16" s="36"/>
    </row>
    <row r="17" spans="1:9" ht="15.75" x14ac:dyDescent="0.25">
      <c r="A17" s="36"/>
      <c r="B17" s="36"/>
      <c r="C17" s="36"/>
      <c r="D17" s="36"/>
      <c r="E17" s="36"/>
      <c r="F17" s="36"/>
      <c r="G17" s="36"/>
      <c r="H17" s="36"/>
      <c r="I17" s="36"/>
    </row>
    <row r="18" spans="1:9" ht="31.5" x14ac:dyDescent="0.25">
      <c r="A18" s="43" t="s">
        <v>9</v>
      </c>
      <c r="B18" s="44" t="s">
        <v>78</v>
      </c>
      <c r="C18" s="45" t="s">
        <v>79</v>
      </c>
      <c r="D18" s="45" t="s">
        <v>80</v>
      </c>
      <c r="E18" s="45" t="s">
        <v>81</v>
      </c>
      <c r="F18" s="45" t="s">
        <v>83</v>
      </c>
      <c r="G18" s="36"/>
      <c r="H18" s="36"/>
      <c r="I18" s="36"/>
    </row>
    <row r="19" spans="1:9" ht="15.75" x14ac:dyDescent="0.25">
      <c r="A19" s="2" t="s">
        <v>10</v>
      </c>
      <c r="B19" s="2" t="s">
        <v>103</v>
      </c>
      <c r="C19" s="38">
        <v>614.32000000000005</v>
      </c>
      <c r="D19" s="8">
        <v>2571.7600000000002</v>
      </c>
      <c r="E19" s="38">
        <f t="shared" ref="E19:E30" si="0">C19+D19</f>
        <v>3186.0800000000004</v>
      </c>
      <c r="F19" s="1"/>
      <c r="G19" s="36"/>
      <c r="H19" s="36"/>
      <c r="I19" s="36"/>
    </row>
    <row r="20" spans="1:9" ht="15.75" x14ac:dyDescent="0.25">
      <c r="A20" s="2" t="s">
        <v>11</v>
      </c>
      <c r="B20" s="2" t="s">
        <v>104</v>
      </c>
      <c r="C20" s="38">
        <v>542.54</v>
      </c>
      <c r="D20" s="8">
        <v>2571.7600000000002</v>
      </c>
      <c r="E20" s="38">
        <f t="shared" si="0"/>
        <v>3114.3</v>
      </c>
      <c r="F20" s="1"/>
      <c r="G20" s="36"/>
      <c r="H20" s="36"/>
      <c r="I20" s="36"/>
    </row>
    <row r="21" spans="1:9" ht="15.75" x14ac:dyDescent="0.25">
      <c r="A21" s="2" t="s">
        <v>12</v>
      </c>
      <c r="B21" s="2" t="s">
        <v>105</v>
      </c>
      <c r="C21" s="38">
        <v>587.01</v>
      </c>
      <c r="D21" s="8">
        <v>2571.7600000000002</v>
      </c>
      <c r="E21" s="38">
        <f t="shared" si="0"/>
        <v>3158.7700000000004</v>
      </c>
      <c r="F21" s="1"/>
      <c r="G21" s="36"/>
      <c r="H21" s="36"/>
      <c r="I21" s="36"/>
    </row>
    <row r="22" spans="1:9" ht="15.75" x14ac:dyDescent="0.25">
      <c r="A22" s="2" t="s">
        <v>13</v>
      </c>
      <c r="B22" s="2" t="s">
        <v>106</v>
      </c>
      <c r="C22" s="38">
        <v>554.87</v>
      </c>
      <c r="D22" s="8">
        <v>2571.7600000000002</v>
      </c>
      <c r="E22" s="38">
        <f t="shared" si="0"/>
        <v>3126.63</v>
      </c>
      <c r="F22" s="1"/>
      <c r="G22" s="36"/>
      <c r="H22" s="36"/>
      <c r="I22" s="36"/>
    </row>
    <row r="23" spans="1:9" ht="15.75" x14ac:dyDescent="0.25">
      <c r="A23" s="2" t="s">
        <v>14</v>
      </c>
      <c r="B23" s="2" t="s">
        <v>107</v>
      </c>
      <c r="C23" s="38">
        <v>559.71</v>
      </c>
      <c r="D23" s="8">
        <v>2571.7600000000002</v>
      </c>
      <c r="E23" s="38">
        <f t="shared" si="0"/>
        <v>3131.4700000000003</v>
      </c>
      <c r="F23" s="1"/>
      <c r="G23" s="36"/>
      <c r="H23" s="36"/>
      <c r="I23" s="36"/>
    </row>
    <row r="24" spans="1:9" ht="15.75" x14ac:dyDescent="0.25">
      <c r="A24" s="2" t="s">
        <v>15</v>
      </c>
      <c r="B24" s="2" t="s">
        <v>108</v>
      </c>
      <c r="C24" s="38">
        <v>528.44000000000005</v>
      </c>
      <c r="D24" s="8">
        <v>2571.7600000000002</v>
      </c>
      <c r="E24" s="38">
        <f t="shared" si="0"/>
        <v>3100.2000000000003</v>
      </c>
      <c r="F24" s="1"/>
      <c r="G24" s="36"/>
      <c r="H24" s="36"/>
      <c r="I24" s="36"/>
    </row>
    <row r="25" spans="1:9" ht="15.75" x14ac:dyDescent="0.25">
      <c r="A25" s="2" t="s">
        <v>16</v>
      </c>
      <c r="B25" s="2" t="s">
        <v>109</v>
      </c>
      <c r="C25" s="38">
        <v>532.41</v>
      </c>
      <c r="D25" s="8">
        <v>2571.7600000000002</v>
      </c>
      <c r="E25" s="38">
        <f t="shared" si="0"/>
        <v>3104.17</v>
      </c>
      <c r="F25" s="1"/>
      <c r="G25" s="36"/>
      <c r="H25" s="36"/>
      <c r="I25" s="36"/>
    </row>
    <row r="26" spans="1:9" ht="15.75" x14ac:dyDescent="0.25">
      <c r="A26" s="2" t="s">
        <v>17</v>
      </c>
      <c r="B26" s="2" t="s">
        <v>110</v>
      </c>
      <c r="C26" s="38">
        <v>518.76</v>
      </c>
      <c r="D26" s="8">
        <v>2571.7600000000002</v>
      </c>
      <c r="E26" s="38">
        <f t="shared" si="0"/>
        <v>3090.5200000000004</v>
      </c>
      <c r="F26" s="1"/>
      <c r="G26" s="36"/>
      <c r="H26" s="36"/>
      <c r="I26" s="36"/>
    </row>
    <row r="27" spans="1:9" ht="15.75" x14ac:dyDescent="0.25">
      <c r="A27" s="2" t="s">
        <v>18</v>
      </c>
      <c r="B27" s="2" t="s">
        <v>111</v>
      </c>
      <c r="C27" s="38">
        <v>488.81</v>
      </c>
      <c r="D27" s="8">
        <v>2571.7600000000002</v>
      </c>
      <c r="E27" s="38">
        <f t="shared" si="0"/>
        <v>3060.57</v>
      </c>
      <c r="F27" s="1"/>
      <c r="G27" s="36"/>
      <c r="H27" s="36"/>
      <c r="I27" s="36"/>
    </row>
    <row r="28" spans="1:9" ht="15.75" x14ac:dyDescent="0.25">
      <c r="A28" s="2" t="s">
        <v>29</v>
      </c>
      <c r="B28" s="2" t="s">
        <v>112</v>
      </c>
      <c r="C28" s="38">
        <v>491.45</v>
      </c>
      <c r="D28" s="8">
        <v>2571.7600000000002</v>
      </c>
      <c r="E28" s="38">
        <f t="shared" si="0"/>
        <v>3063.21</v>
      </c>
      <c r="F28" s="1"/>
      <c r="G28" s="36"/>
      <c r="H28" s="36"/>
      <c r="I28" s="36"/>
    </row>
    <row r="29" spans="1:9" ht="15.75" x14ac:dyDescent="0.25">
      <c r="A29" s="2" t="s">
        <v>52</v>
      </c>
      <c r="B29" s="2" t="s">
        <v>113</v>
      </c>
      <c r="C29" s="38">
        <v>462.39</v>
      </c>
      <c r="D29" s="8">
        <v>2571.7600000000002</v>
      </c>
      <c r="E29" s="38">
        <f t="shared" si="0"/>
        <v>3034.15</v>
      </c>
      <c r="F29" s="1"/>
      <c r="G29" s="36"/>
      <c r="H29" s="36"/>
      <c r="I29" s="36"/>
    </row>
    <row r="30" spans="1:9" ht="15.75" x14ac:dyDescent="0.25">
      <c r="A30" s="2" t="s">
        <v>53</v>
      </c>
      <c r="B30" s="2" t="s">
        <v>114</v>
      </c>
      <c r="C30" s="38">
        <v>464.15</v>
      </c>
      <c r="D30" s="8">
        <v>2571.7600000000002</v>
      </c>
      <c r="E30" s="38">
        <f t="shared" si="0"/>
        <v>3035.9100000000003</v>
      </c>
      <c r="F30" s="1"/>
      <c r="G30" s="36"/>
      <c r="H30" s="36"/>
      <c r="I30" s="36"/>
    </row>
    <row r="31" spans="1:9" ht="15.75" x14ac:dyDescent="0.25">
      <c r="A31" s="1"/>
      <c r="B31" s="57" t="s">
        <v>85</v>
      </c>
      <c r="C31" s="58">
        <f>SUM(C19:C30)</f>
        <v>6344.8600000000006</v>
      </c>
      <c r="D31" s="58">
        <f>SUM(D19:D30)</f>
        <v>30861.12000000001</v>
      </c>
      <c r="E31" s="58">
        <f>SUM(C31:D31)</f>
        <v>37205.98000000001</v>
      </c>
      <c r="F31" s="1"/>
      <c r="G31" s="77"/>
      <c r="H31" s="36"/>
      <c r="I31" s="36"/>
    </row>
    <row r="32" spans="1:9" ht="15.75" x14ac:dyDescent="0.25">
      <c r="A32" s="36"/>
      <c r="B32" s="36"/>
      <c r="C32" s="36"/>
      <c r="D32" s="36"/>
      <c r="E32" s="36"/>
      <c r="F32" s="36"/>
      <c r="G32" s="36"/>
      <c r="H32" s="36"/>
      <c r="I32" s="36"/>
    </row>
    <row r="33" spans="1:9" ht="15.75" x14ac:dyDescent="0.25">
      <c r="A33" s="36"/>
      <c r="B33" s="36"/>
      <c r="C33" s="36"/>
      <c r="D33" s="36"/>
      <c r="E33" s="36"/>
      <c r="F33" s="36"/>
      <c r="G33" s="36"/>
      <c r="H33" s="36"/>
      <c r="I33" s="36"/>
    </row>
    <row r="34" spans="1:9" ht="15.75" x14ac:dyDescent="0.25">
      <c r="A34" s="36"/>
      <c r="B34" s="36"/>
      <c r="C34" s="36"/>
      <c r="D34" s="36"/>
      <c r="E34" s="36"/>
      <c r="F34" s="36"/>
      <c r="G34" s="36"/>
      <c r="H34" s="36"/>
      <c r="I34" s="36"/>
    </row>
    <row r="35" spans="1:9" ht="15.75" x14ac:dyDescent="0.25">
      <c r="A35" s="36"/>
      <c r="B35" s="36"/>
      <c r="C35" s="36"/>
      <c r="D35" s="36"/>
      <c r="E35" s="36"/>
      <c r="F35" s="36"/>
      <c r="G35" s="36"/>
      <c r="H35" s="36"/>
      <c r="I35" s="36"/>
    </row>
  </sheetData>
  <mergeCells count="13">
    <mergeCell ref="A16:H16"/>
    <mergeCell ref="A1:F1"/>
    <mergeCell ref="A7:I7"/>
    <mergeCell ref="A8:I8"/>
    <mergeCell ref="A9:I9"/>
    <mergeCell ref="A10:I10"/>
    <mergeCell ref="A11:I11"/>
    <mergeCell ref="A12:I12"/>
    <mergeCell ref="A4:I4"/>
    <mergeCell ref="A5:I5"/>
    <mergeCell ref="A6:I6"/>
    <mergeCell ref="A2:F2"/>
    <mergeCell ref="A14:F1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0"/>
  <sheetViews>
    <sheetView zoomScale="208" zoomScaleNormal="208" workbookViewId="0">
      <selection activeCell="A18" sqref="A18"/>
    </sheetView>
  </sheetViews>
  <sheetFormatPr defaultRowHeight="15" x14ac:dyDescent="0.25"/>
  <cols>
    <col min="1" max="1" width="90.42578125" customWidth="1"/>
  </cols>
  <sheetData>
    <row r="1" spans="1:1" ht="15.75" x14ac:dyDescent="0.25">
      <c r="A1" s="76" t="s">
        <v>94</v>
      </c>
    </row>
    <row r="2" spans="1:1" ht="15.75" x14ac:dyDescent="0.25">
      <c r="A2" s="76" t="s">
        <v>118</v>
      </c>
    </row>
    <row r="3" spans="1:1" ht="15.75" x14ac:dyDescent="0.25">
      <c r="A3" s="72"/>
    </row>
    <row r="4" spans="1:1" ht="15.75" x14ac:dyDescent="0.25">
      <c r="A4" s="73" t="s">
        <v>95</v>
      </c>
    </row>
    <row r="5" spans="1:1" ht="15.75" x14ac:dyDescent="0.25">
      <c r="A5" s="72"/>
    </row>
    <row r="6" spans="1:1" ht="73.5" customHeight="1" x14ac:dyDescent="0.25">
      <c r="A6" s="74" t="s">
        <v>116</v>
      </c>
    </row>
    <row r="7" spans="1:1" ht="15.75" x14ac:dyDescent="0.25">
      <c r="A7" s="74"/>
    </row>
    <row r="8" spans="1:1" ht="60" customHeight="1" x14ac:dyDescent="0.25">
      <c r="A8" s="74" t="s">
        <v>96</v>
      </c>
    </row>
    <row r="9" spans="1:1" ht="15.75" x14ac:dyDescent="0.25">
      <c r="A9" s="74"/>
    </row>
    <row r="10" spans="1:1" ht="53.25" customHeight="1" x14ac:dyDescent="0.25">
      <c r="A10" s="74" t="s">
        <v>99</v>
      </c>
    </row>
    <row r="11" spans="1:1" ht="15.75" x14ac:dyDescent="0.25">
      <c r="A11" s="74"/>
    </row>
    <row r="12" spans="1:1" ht="22.5" customHeight="1" x14ac:dyDescent="0.25">
      <c r="A12" s="74" t="s">
        <v>117</v>
      </c>
    </row>
    <row r="13" spans="1:1" ht="15.75" x14ac:dyDescent="0.25">
      <c r="A13" s="74"/>
    </row>
    <row r="14" spans="1:1" ht="15.75" x14ac:dyDescent="0.25">
      <c r="A14" s="75" t="s">
        <v>97</v>
      </c>
    </row>
    <row r="15" spans="1:1" ht="15.75" x14ac:dyDescent="0.25">
      <c r="A15" s="74"/>
    </row>
    <row r="16" spans="1:1" ht="44.25" customHeight="1" x14ac:dyDescent="0.25">
      <c r="A16" s="74" t="s">
        <v>119</v>
      </c>
    </row>
    <row r="17" spans="1:1" ht="15.75" x14ac:dyDescent="0.25">
      <c r="A17" s="74"/>
    </row>
    <row r="18" spans="1:1" ht="42" customHeight="1" x14ac:dyDescent="0.25">
      <c r="A18" s="74" t="s">
        <v>120</v>
      </c>
    </row>
    <row r="19" spans="1:1" ht="15.75" x14ac:dyDescent="0.25">
      <c r="A19" s="74"/>
    </row>
    <row r="20" spans="1:1" ht="24.75" customHeight="1" x14ac:dyDescent="0.25">
      <c r="A20" s="74" t="s">
        <v>98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Financ. plan za 2018.</vt:lpstr>
      <vt:lpstr>Plan zaduženja i otplate</vt:lpstr>
      <vt:lpstr>Obrazloženje financ. plana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Milan Šulter</dc:creator>
  <cp:lastModifiedBy>DVD DONJI ANDRIJEVCI</cp:lastModifiedBy>
  <cp:lastPrinted>2016-11-29T12:37:02Z</cp:lastPrinted>
  <dcterms:created xsi:type="dcterms:W3CDTF">2015-11-22T07:02:45Z</dcterms:created>
  <dcterms:modified xsi:type="dcterms:W3CDTF">2018-03-21T20:52:28Z</dcterms:modified>
</cp:coreProperties>
</file>